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ighborhoods\Grant Program\Program Documents\"/>
    </mc:Choice>
  </mc:AlternateContent>
  <xr:revisionPtr revIDLastSave="0" documentId="13_ncr:1_{E618CE44-E48C-4641-8782-53F26C96F49D}" xr6:coauthVersionLast="47" xr6:coauthVersionMax="47" xr10:uidLastSave="{00000000-0000-0000-0000-000000000000}"/>
  <bookViews>
    <workbookView xWindow="1392" yWindow="168" windowWidth="19272" windowHeight="11856" activeTab="1" xr2:uid="{4662D7BA-C936-4D76-986F-1A399E750B3C}"/>
  </bookViews>
  <sheets>
    <sheet name="Public Project" sheetId="1" r:id="rId1"/>
    <sheet name="Event Projec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E18" i="2"/>
  <c r="E16" i="2"/>
  <c r="E14" i="2"/>
  <c r="D5" i="2"/>
  <c r="D4" i="2"/>
  <c r="D3" i="2"/>
  <c r="D13" i="1"/>
  <c r="D8" i="2"/>
  <c r="D14" i="2" s="1"/>
  <c r="E17" i="2" s="1"/>
  <c r="D16" i="2"/>
  <c r="D18" i="2" l="1"/>
  <c r="D19" i="2" l="1"/>
  <c r="E15" i="1"/>
  <c r="D17" i="1"/>
  <c r="E17" i="1" s="1"/>
  <c r="E16" i="1" l="1"/>
  <c r="D21" i="2"/>
  <c r="E19" i="2"/>
  <c r="D18" i="1"/>
  <c r="D20" i="1" l="1"/>
  <c r="E13" i="1" s="1"/>
  <c r="E18" i="1"/>
</calcChain>
</file>

<file path=xl/sharedStrings.xml><?xml version="1.0" encoding="utf-8"?>
<sst xmlns="http://schemas.openxmlformats.org/spreadsheetml/2006/main" count="98" uniqueCount="61">
  <si>
    <t>Description</t>
  </si>
  <si>
    <t>Cost</t>
  </si>
  <si>
    <t>Sample Project Budget &amp; Funding Sources</t>
  </si>
  <si>
    <t>Item Description</t>
  </si>
  <si>
    <t>Match: Volunteer</t>
  </si>
  <si>
    <t>Expense Category</t>
  </si>
  <si>
    <t>Capital Purchase</t>
  </si>
  <si>
    <t>Installation of bench</t>
  </si>
  <si>
    <t>Service</t>
  </si>
  <si>
    <t>Bench</t>
  </si>
  <si>
    <t>Planning Time</t>
  </si>
  <si>
    <t>Planning</t>
  </si>
  <si>
    <t>Funding Source</t>
  </si>
  <si>
    <t>Grant</t>
  </si>
  <si>
    <t>Percent</t>
  </si>
  <si>
    <t>CASH MATCH</t>
  </si>
  <si>
    <t>GRANT REQUEST</t>
  </si>
  <si>
    <t>DONATED MATCH</t>
  </si>
  <si>
    <t>VOLUNTEER MATCH</t>
  </si>
  <si>
    <t>TOTAL MATCH</t>
  </si>
  <si>
    <t>Volunteer Hour Rate</t>
  </si>
  <si>
    <t>Purchase of custom park bench from XYZ Bench Co.</t>
  </si>
  <si>
    <t>*Based on the most recent rate set by the Independent Sector</t>
  </si>
  <si>
    <t>Provided at no cost by City of Waco</t>
  </si>
  <si>
    <t>City of Waco</t>
  </si>
  <si>
    <t>Neighborhood Event -  Project Budget &amp; Funding Sources</t>
  </si>
  <si>
    <t>6 hours of board and general meeting time</t>
  </si>
  <si>
    <t>Volunteer Time</t>
  </si>
  <si>
    <t>Notify each neighbor of the event 
(4 volunteers x 2 hours)</t>
  </si>
  <si>
    <t>Product</t>
  </si>
  <si>
    <t>Insurance</t>
  </si>
  <si>
    <t>Agent to be determined</t>
  </si>
  <si>
    <t>Traffic Control</t>
  </si>
  <si>
    <t>To be provided by Parks and Rec/Traffic Dept</t>
  </si>
  <si>
    <t>Security</t>
  </si>
  <si>
    <t>Bounce House</t>
  </si>
  <si>
    <t>Food / Drinks</t>
  </si>
  <si>
    <t>Setup, staffing barricades, staffing bounce house, clean up, miscellaneous other duties 
(approx 30 hours)</t>
  </si>
  <si>
    <t>Match:  Cash</t>
  </si>
  <si>
    <t>Special event rental</t>
  </si>
  <si>
    <t>Port-A-Potties</t>
  </si>
  <si>
    <t>2 port-a-potties and hand sanitizer</t>
  </si>
  <si>
    <t>Hotdogs, water, chips, condiments</t>
  </si>
  <si>
    <t xml:space="preserve">4 police officers at $75/hr for 4 hour minimum each </t>
  </si>
  <si>
    <t>slab for the bench</t>
  </si>
  <si>
    <t>Memorial Plaque</t>
  </si>
  <si>
    <t>Slab for Bench</t>
  </si>
  <si>
    <t>honoring the NA and City Funding</t>
  </si>
  <si>
    <t>4 hours of board and general meeting time</t>
  </si>
  <si>
    <t>Celebration of bench</t>
  </si>
  <si>
    <t>"Ribbon Cutting" and cookies for new bench</t>
  </si>
  <si>
    <t>promotion</t>
  </si>
  <si>
    <t xml:space="preserve">Note:  No match is required for park bench projects.  </t>
  </si>
  <si>
    <t xml:space="preserve">They become city property &amp; the responsbility of </t>
  </si>
  <si>
    <t xml:space="preserve">City of Waco Parks &amp; Recreation once installed.  </t>
  </si>
  <si>
    <t xml:space="preserve">Note:  25% match is required and that is to be </t>
  </si>
  <si>
    <t>calculated on the "Grant Request" amount, not the</t>
  </si>
  <si>
    <t>TOTAL PROJECT VALUE</t>
  </si>
  <si>
    <t>"Total Project Value" (which includes match value)</t>
  </si>
  <si>
    <t>2025 Projects - $33.49/hour</t>
  </si>
  <si>
    <t>2025 Project - $33.49 /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</si>
</sst>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44" fontId="0" fillId="0" borderId="0" xfId="0" applyNumberFormat="1"/>
    <xf numFmtId="44" fontId="0" fillId="0" borderId="4" xfId="0" applyNumberFormat="1" applyBorder="1"/>
    <xf numFmtId="44" fontId="0" fillId="0" borderId="5" xfId="0" applyNumberFormat="1" applyBorder="1"/>
    <xf numFmtId="44" fontId="0" fillId="0" borderId="2" xfId="0" applyNumberFormat="1" applyBorder="1"/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9" fontId="0" fillId="0" borderId="2" xfId="2" applyFont="1" applyBorder="1" applyAlignment="1">
      <alignment horizontal="center"/>
    </xf>
    <xf numFmtId="9" fontId="0" fillId="0" borderId="4" xfId="2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9" fontId="0" fillId="0" borderId="6" xfId="2" applyFont="1" applyBorder="1" applyAlignment="1">
      <alignment horizontal="center"/>
    </xf>
    <xf numFmtId="0" fontId="3" fillId="2" borderId="0" xfId="0" applyFont="1" applyFill="1"/>
    <xf numFmtId="0" fontId="2" fillId="3" borderId="0" xfId="0" applyFont="1" applyFill="1"/>
    <xf numFmtId="0" fontId="4" fillId="3" borderId="0" xfId="0" applyFont="1" applyFill="1" applyAlignment="1">
      <alignment horizontal="center" vertical="center"/>
    </xf>
    <xf numFmtId="44" fontId="0" fillId="2" borderId="0" xfId="0" applyNumberFormat="1" applyFill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44" fontId="0" fillId="0" borderId="0" xfId="1" applyFont="1" applyBorder="1"/>
    <xf numFmtId="44" fontId="0" fillId="0" borderId="0" xfId="1" applyFont="1" applyFill="1" applyBorder="1"/>
    <xf numFmtId="44" fontId="0" fillId="0" borderId="0" xfId="1" applyFont="1" applyFill="1"/>
    <xf numFmtId="0" fontId="0" fillId="0" borderId="7" xfId="0" applyBorder="1"/>
    <xf numFmtId="44" fontId="0" fillId="0" borderId="7" xfId="1" applyFont="1" applyBorder="1"/>
    <xf numFmtId="0" fontId="0" fillId="4" borderId="0" xfId="0" applyFill="1"/>
    <xf numFmtId="6" fontId="0" fillId="0" borderId="0" xfId="1" applyNumberFormat="1" applyFont="1"/>
    <xf numFmtId="0" fontId="6" fillId="0" borderId="0" xfId="0" applyFont="1"/>
    <xf numFmtId="0" fontId="4" fillId="3" borderId="0" xfId="0" applyFont="1" applyFill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7E23-6B9A-4201-AFA9-C94AB58B8486}">
  <sheetPr>
    <pageSetUpPr fitToPage="1"/>
  </sheetPr>
  <dimension ref="A1:E24"/>
  <sheetViews>
    <sheetView topLeftCell="A9" workbookViewId="0">
      <selection activeCell="B26" sqref="B26"/>
    </sheetView>
  </sheetViews>
  <sheetFormatPr defaultRowHeight="14.4" x14ac:dyDescent="0.3"/>
  <cols>
    <col min="1" max="1" width="22.5546875" bestFit="1" customWidth="1"/>
    <col min="2" max="2" width="47" bestFit="1" customWidth="1"/>
    <col min="3" max="3" width="20.6640625" customWidth="1"/>
    <col min="4" max="4" width="16.33203125" customWidth="1"/>
    <col min="5" max="5" width="16.88671875" bestFit="1" customWidth="1"/>
  </cols>
  <sheetData>
    <row r="1" spans="1:5" ht="15.6" x14ac:dyDescent="0.3">
      <c r="A1" s="32" t="s">
        <v>2</v>
      </c>
      <c r="B1" s="32"/>
      <c r="C1" s="32"/>
      <c r="D1" s="32"/>
      <c r="E1" s="32"/>
    </row>
    <row r="2" spans="1:5" x14ac:dyDescent="0.3">
      <c r="A2" s="18" t="s">
        <v>3</v>
      </c>
      <c r="B2" s="18" t="s">
        <v>0</v>
      </c>
      <c r="C2" s="18" t="s">
        <v>12</v>
      </c>
      <c r="D2" s="18" t="s">
        <v>1</v>
      </c>
      <c r="E2" s="18" t="s">
        <v>5</v>
      </c>
    </row>
    <row r="3" spans="1:5" x14ac:dyDescent="0.3">
      <c r="A3" t="s">
        <v>10</v>
      </c>
      <c r="B3" t="s">
        <v>48</v>
      </c>
      <c r="C3" s="2" t="s">
        <v>4</v>
      </c>
      <c r="D3" s="2">
        <f>4*33.49</f>
        <v>133.96</v>
      </c>
      <c r="E3" t="s">
        <v>11</v>
      </c>
    </row>
    <row r="4" spans="1:5" x14ac:dyDescent="0.3">
      <c r="A4" t="s">
        <v>9</v>
      </c>
      <c r="B4" t="s">
        <v>21</v>
      </c>
      <c r="C4" s="2" t="s">
        <v>13</v>
      </c>
      <c r="D4" s="2">
        <v>2000</v>
      </c>
      <c r="E4" t="s">
        <v>6</v>
      </c>
    </row>
    <row r="5" spans="1:5" x14ac:dyDescent="0.3">
      <c r="A5" t="s">
        <v>46</v>
      </c>
      <c r="B5" t="s">
        <v>44</v>
      </c>
      <c r="C5" s="2" t="s">
        <v>13</v>
      </c>
      <c r="D5" s="2">
        <v>750</v>
      </c>
      <c r="E5" t="s">
        <v>6</v>
      </c>
    </row>
    <row r="6" spans="1:5" x14ac:dyDescent="0.3">
      <c r="A6" t="s">
        <v>45</v>
      </c>
      <c r="B6" t="s">
        <v>47</v>
      </c>
      <c r="C6" s="2" t="s">
        <v>13</v>
      </c>
      <c r="D6" s="2">
        <v>850</v>
      </c>
      <c r="E6" t="s">
        <v>6</v>
      </c>
    </row>
    <row r="7" spans="1:5" x14ac:dyDescent="0.3">
      <c r="A7" t="s">
        <v>7</v>
      </c>
      <c r="B7" t="s">
        <v>23</v>
      </c>
      <c r="C7" s="2" t="s">
        <v>24</v>
      </c>
      <c r="D7" s="2">
        <v>0</v>
      </c>
      <c r="E7" t="s">
        <v>8</v>
      </c>
    </row>
    <row r="8" spans="1:5" x14ac:dyDescent="0.3">
      <c r="A8" t="s">
        <v>49</v>
      </c>
      <c r="B8" t="s">
        <v>50</v>
      </c>
      <c r="C8" s="2" t="s">
        <v>13</v>
      </c>
      <c r="D8" s="30">
        <v>150</v>
      </c>
      <c r="E8" t="s">
        <v>51</v>
      </c>
    </row>
    <row r="9" spans="1:5" x14ac:dyDescent="0.3">
      <c r="C9" s="2"/>
      <c r="D9" s="2"/>
    </row>
    <row r="10" spans="1:5" ht="15" thickBot="1" x14ac:dyDescent="0.35">
      <c r="A10" s="3"/>
      <c r="B10" s="3"/>
      <c r="C10" s="4"/>
      <c r="D10" s="4"/>
      <c r="E10" s="3"/>
    </row>
    <row r="11" spans="1:5" x14ac:dyDescent="0.3">
      <c r="D11" s="2"/>
      <c r="E11" s="2"/>
    </row>
    <row r="12" spans="1:5" ht="15.6" x14ac:dyDescent="0.3">
      <c r="C12" s="19"/>
      <c r="D12" s="19"/>
      <c r="E12" s="20" t="s">
        <v>14</v>
      </c>
    </row>
    <row r="13" spans="1:5" x14ac:dyDescent="0.3">
      <c r="C13" s="9" t="s">
        <v>16</v>
      </c>
      <c r="D13" s="8">
        <f>SUM(D4:D6,D8)</f>
        <v>3750</v>
      </c>
      <c r="E13" s="14">
        <f>D13/D20</f>
        <v>0.96550942852140598</v>
      </c>
    </row>
    <row r="14" spans="1:5" x14ac:dyDescent="0.3">
      <c r="C14" s="1"/>
      <c r="D14" s="5"/>
      <c r="E14" s="2"/>
    </row>
    <row r="15" spans="1:5" x14ac:dyDescent="0.3">
      <c r="B15" s="31" t="s">
        <v>52</v>
      </c>
      <c r="C15" s="11" t="s">
        <v>15</v>
      </c>
      <c r="D15" s="6">
        <v>0</v>
      </c>
      <c r="E15" s="15">
        <f>D15/D13</f>
        <v>0</v>
      </c>
    </row>
    <row r="16" spans="1:5" x14ac:dyDescent="0.3">
      <c r="B16" s="31" t="s">
        <v>53</v>
      </c>
      <c r="C16" s="12" t="s">
        <v>17</v>
      </c>
      <c r="D16" s="7"/>
      <c r="E16" s="16">
        <f>D16/D13</f>
        <v>0</v>
      </c>
    </row>
    <row r="17" spans="2:5" x14ac:dyDescent="0.3">
      <c r="B17" s="31" t="s">
        <v>54</v>
      </c>
      <c r="C17" s="13" t="s">
        <v>18</v>
      </c>
      <c r="D17" s="7">
        <f>SUM(D7,D10,D3)</f>
        <v>133.96</v>
      </c>
      <c r="E17" s="17">
        <f>D17/D13</f>
        <v>3.5722666666666666E-2</v>
      </c>
    </row>
    <row r="18" spans="2:5" x14ac:dyDescent="0.3">
      <c r="C18" s="10" t="s">
        <v>19</v>
      </c>
      <c r="D18" s="8">
        <f>SUM(D15:D17)</f>
        <v>133.96</v>
      </c>
      <c r="E18" s="14">
        <f>D18/D13</f>
        <v>3.5722666666666666E-2</v>
      </c>
    </row>
    <row r="20" spans="2:5" x14ac:dyDescent="0.3">
      <c r="C20" s="18" t="s">
        <v>57</v>
      </c>
      <c r="D20" s="21">
        <f>SUM(D18,D13)</f>
        <v>3883.96</v>
      </c>
    </row>
    <row r="22" spans="2:5" x14ac:dyDescent="0.3">
      <c r="C22" s="1" t="s">
        <v>20</v>
      </c>
    </row>
    <row r="23" spans="2:5" x14ac:dyDescent="0.3">
      <c r="C23" s="29" t="s">
        <v>59</v>
      </c>
      <c r="D23" s="29"/>
    </row>
    <row r="24" spans="2:5" x14ac:dyDescent="0.3">
      <c r="C24" t="s">
        <v>22</v>
      </c>
    </row>
  </sheetData>
  <mergeCells count="1">
    <mergeCell ref="A1:E1"/>
  </mergeCells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8D6E2-8C2B-4C2D-A00F-E31E8748F4ED}">
  <sheetPr>
    <pageSetUpPr fitToPage="1"/>
  </sheetPr>
  <dimension ref="A1:E26"/>
  <sheetViews>
    <sheetView tabSelected="1" workbookViewId="0">
      <selection activeCell="B25" sqref="B25"/>
    </sheetView>
  </sheetViews>
  <sheetFormatPr defaultRowHeight="14.4" x14ac:dyDescent="0.3"/>
  <cols>
    <col min="1" max="1" width="22.5546875" bestFit="1" customWidth="1"/>
    <col min="2" max="2" width="47" bestFit="1" customWidth="1"/>
    <col min="3" max="3" width="21.33203125" customWidth="1"/>
    <col min="4" max="4" width="16.33203125" customWidth="1"/>
    <col min="5" max="5" width="16.88671875" bestFit="1" customWidth="1"/>
  </cols>
  <sheetData>
    <row r="1" spans="1:5" ht="15.6" x14ac:dyDescent="0.3">
      <c r="A1" s="32" t="s">
        <v>25</v>
      </c>
      <c r="B1" s="32"/>
      <c r="C1" s="32"/>
      <c r="D1" s="32"/>
      <c r="E1" s="32"/>
    </row>
    <row r="2" spans="1:5" x14ac:dyDescent="0.3">
      <c r="A2" s="18" t="s">
        <v>3</v>
      </c>
      <c r="B2" s="18" t="s">
        <v>0</v>
      </c>
      <c r="C2" s="18" t="s">
        <v>12</v>
      </c>
      <c r="D2" s="18" t="s">
        <v>1</v>
      </c>
      <c r="E2" s="18" t="s">
        <v>5</v>
      </c>
    </row>
    <row r="3" spans="1:5" x14ac:dyDescent="0.3">
      <c r="A3" t="s">
        <v>10</v>
      </c>
      <c r="B3" t="s">
        <v>26</v>
      </c>
      <c r="C3" s="2" t="s">
        <v>4</v>
      </c>
      <c r="D3" s="2">
        <f>6*33.49</f>
        <v>200.94</v>
      </c>
      <c r="E3" t="s">
        <v>11</v>
      </c>
    </row>
    <row r="4" spans="1:5" ht="28.8" x14ac:dyDescent="0.3">
      <c r="A4" t="s">
        <v>27</v>
      </c>
      <c r="B4" s="22" t="s">
        <v>28</v>
      </c>
      <c r="C4" s="2" t="s">
        <v>4</v>
      </c>
      <c r="D4" s="2">
        <f>4*2*33.49</f>
        <v>267.92</v>
      </c>
      <c r="E4" t="s">
        <v>11</v>
      </c>
    </row>
    <row r="5" spans="1:5" ht="43.2" x14ac:dyDescent="0.3">
      <c r="A5" t="s">
        <v>27</v>
      </c>
      <c r="B5" s="23" t="s">
        <v>37</v>
      </c>
      <c r="C5" s="24" t="s">
        <v>4</v>
      </c>
      <c r="D5" s="24">
        <f>30*33.49</f>
        <v>1004.7</v>
      </c>
      <c r="E5" t="s">
        <v>8</v>
      </c>
    </row>
    <row r="6" spans="1:5" x14ac:dyDescent="0.3">
      <c r="A6" t="s">
        <v>30</v>
      </c>
      <c r="B6" t="s">
        <v>31</v>
      </c>
      <c r="C6" s="25" t="s">
        <v>38</v>
      </c>
      <c r="D6" s="24">
        <v>500</v>
      </c>
      <c r="E6" t="s">
        <v>8</v>
      </c>
    </row>
    <row r="7" spans="1:5" x14ac:dyDescent="0.3">
      <c r="A7" t="s">
        <v>32</v>
      </c>
      <c r="B7" t="s">
        <v>33</v>
      </c>
      <c r="C7" s="24" t="s">
        <v>13</v>
      </c>
      <c r="D7" s="24">
        <v>1500</v>
      </c>
      <c r="E7" t="s">
        <v>8</v>
      </c>
    </row>
    <row r="8" spans="1:5" x14ac:dyDescent="0.3">
      <c r="A8" t="s">
        <v>34</v>
      </c>
      <c r="B8" t="s">
        <v>43</v>
      </c>
      <c r="C8" s="2" t="s">
        <v>13</v>
      </c>
      <c r="D8" s="2">
        <f>4*4*75</f>
        <v>1200</v>
      </c>
      <c r="E8" t="s">
        <v>8</v>
      </c>
    </row>
    <row r="9" spans="1:5" x14ac:dyDescent="0.3">
      <c r="A9" t="s">
        <v>35</v>
      </c>
      <c r="B9" t="s">
        <v>39</v>
      </c>
      <c r="C9" s="26" t="s">
        <v>13</v>
      </c>
      <c r="D9" s="2">
        <v>200</v>
      </c>
      <c r="E9" t="s">
        <v>8</v>
      </c>
    </row>
    <row r="10" spans="1:5" x14ac:dyDescent="0.3">
      <c r="A10" t="s">
        <v>40</v>
      </c>
      <c r="B10" t="s">
        <v>41</v>
      </c>
      <c r="C10" s="26" t="s">
        <v>13</v>
      </c>
      <c r="D10" s="2">
        <v>500</v>
      </c>
      <c r="E10" t="s">
        <v>8</v>
      </c>
    </row>
    <row r="11" spans="1:5" x14ac:dyDescent="0.3">
      <c r="A11" s="27" t="s">
        <v>36</v>
      </c>
      <c r="B11" s="27" t="s">
        <v>42</v>
      </c>
      <c r="C11" s="28" t="s">
        <v>13</v>
      </c>
      <c r="D11" s="28">
        <v>900</v>
      </c>
      <c r="E11" s="27" t="s">
        <v>29</v>
      </c>
    </row>
    <row r="13" spans="1:5" ht="15.6" x14ac:dyDescent="0.3">
      <c r="C13" s="19"/>
      <c r="D13" s="19"/>
      <c r="E13" s="20" t="s">
        <v>14</v>
      </c>
    </row>
    <row r="14" spans="1:5" x14ac:dyDescent="0.3">
      <c r="C14" s="9" t="s">
        <v>16</v>
      </c>
      <c r="D14" s="8">
        <f>SUM(D7,D8,D9,D10,D11)</f>
        <v>4300</v>
      </c>
      <c r="E14" s="14">
        <f>D14/D21</f>
        <v>0.68541625488558333</v>
      </c>
    </row>
    <row r="15" spans="1:5" x14ac:dyDescent="0.3">
      <c r="C15" s="1"/>
      <c r="D15" s="5"/>
      <c r="E15" s="2"/>
    </row>
    <row r="16" spans="1:5" x14ac:dyDescent="0.3">
      <c r="B16" s="31" t="s">
        <v>55</v>
      </c>
      <c r="C16" s="11" t="s">
        <v>15</v>
      </c>
      <c r="D16" s="6">
        <f>SUM(D6)</f>
        <v>500</v>
      </c>
      <c r="E16" s="15">
        <f>D16/D14</f>
        <v>0.11627906976744186</v>
      </c>
    </row>
    <row r="17" spans="2:5" x14ac:dyDescent="0.3">
      <c r="B17" s="31" t="s">
        <v>56</v>
      </c>
      <c r="C17" s="12" t="s">
        <v>17</v>
      </c>
      <c r="D17" s="7">
        <v>0</v>
      </c>
      <c r="E17" s="16">
        <f>D17/D14</f>
        <v>0</v>
      </c>
    </row>
    <row r="18" spans="2:5" x14ac:dyDescent="0.3">
      <c r="B18" s="31" t="s">
        <v>58</v>
      </c>
      <c r="C18" s="13" t="s">
        <v>18</v>
      </c>
      <c r="D18" s="7">
        <f>SUM(D3:D5)</f>
        <v>1473.56</v>
      </c>
      <c r="E18" s="17">
        <f>D18/D14</f>
        <v>0.34268837209302322</v>
      </c>
    </row>
    <row r="19" spans="2:5" x14ac:dyDescent="0.3">
      <c r="C19" s="10" t="s">
        <v>19</v>
      </c>
      <c r="D19" s="8">
        <f>SUM(D16:D18)</f>
        <v>1973.56</v>
      </c>
      <c r="E19" s="14">
        <f>D19/D14</f>
        <v>0.45896744186046512</v>
      </c>
    </row>
    <row r="21" spans="2:5" x14ac:dyDescent="0.3">
      <c r="C21" s="18" t="s">
        <v>57</v>
      </c>
      <c r="D21" s="21">
        <f>SUM(D19,D14)</f>
        <v>6273.5599999999995</v>
      </c>
    </row>
    <row r="24" spans="2:5" x14ac:dyDescent="0.3">
      <c r="C24" s="1" t="s">
        <v>20</v>
      </c>
    </row>
    <row r="25" spans="2:5" x14ac:dyDescent="0.3">
      <c r="C25" s="29" t="s">
        <v>60</v>
      </c>
    </row>
    <row r="26" spans="2:5" x14ac:dyDescent="0.3">
      <c r="C26" t="s">
        <v>22</v>
      </c>
    </row>
  </sheetData>
  <mergeCells count="1">
    <mergeCell ref="A1:E1"/>
  </mergeCells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 Project</vt:lpstr>
      <vt:lpstr>Event Project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Rodriguez</dc:creator>
  <cp:lastModifiedBy>Melett Harrison</cp:lastModifiedBy>
  <cp:lastPrinted>2022-10-01T16:34:22Z</cp:lastPrinted>
  <dcterms:created xsi:type="dcterms:W3CDTF">2021-03-16T19:24:44Z</dcterms:created>
  <dcterms:modified xsi:type="dcterms:W3CDTF">2024-09-11T18:49:58Z</dcterms:modified>
</cp:coreProperties>
</file>